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\oitข้อ 4,18-21,24-25\ปี68\"/>
    </mc:Choice>
  </mc:AlternateContent>
  <xr:revisionPtr revIDLastSave="0" documentId="13_ncr:1_{BD9A4FCA-702F-4CFB-82A7-E9BBC22C2EC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I6" i="1"/>
  <c r="G20" i="1" l="1"/>
  <c r="I10" i="1"/>
  <c r="I8" i="1"/>
  <c r="I13" i="1"/>
  <c r="I15" i="1"/>
  <c r="I18" i="1"/>
  <c r="E20" i="1" l="1"/>
  <c r="I20" i="1" s="1"/>
</calcChain>
</file>

<file path=xl/sharedStrings.xml><?xml version="1.0" encoding="utf-8"?>
<sst xmlns="http://schemas.openxmlformats.org/spreadsheetml/2006/main" count="55" uniqueCount="45">
  <si>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</si>
  <si>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</si>
  <si>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</si>
  <si>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</si>
  <si>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</si>
  <si>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</si>
  <si>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</si>
  <si>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</si>
  <si>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รายงานผลการใช้จ่ายงบประมาณ สถานีตำรวจภูธรโคกกลอย</t>
  </si>
  <si>
    <t>การบังคับใช้กฎหมายและการให้บริการประชาชน</t>
  </si>
  <si>
    <t>(รวม ชมส. และอาสาสมัครตำรวจบ้าน)</t>
  </si>
  <si>
    <t>การสร้างภูมิคุ้มกันในกลุ่มเป้าหมายระดับโรงเรียนประถมศึกษา</t>
  </si>
  <si>
    <t>และมัธยมศึกษาหรือเทียบเท่า</t>
  </si>
  <si>
    <t xml:space="preserve">การสกัดกั้น ปราบปราม การผลิตการค้ายาเสพติด </t>
  </si>
  <si>
    <t>(สลายโครงสร้าง/Heard Land/ด่านยาเสพติด)</t>
  </si>
  <si>
    <t>การปฏิรูประบบงานสอบสวน</t>
  </si>
  <si>
    <t>ไม่มีอุปสรรคปัญหา</t>
  </si>
  <si>
    <t>ข้อขัดข้องแต่อย่างใด</t>
  </si>
  <si>
    <t>จัดชุด ชมส.และอาสารักษา</t>
  </si>
  <si>
    <t>ความสงบเรียบร้อยและความ</t>
  </si>
  <si>
    <t>มั่นคงภายในประเทศ</t>
  </si>
  <si>
    <t>สร้างภูมิคุ้มกันป้องกันยาเสพติด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</si>
  <si>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</si>
  <si>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</si>
  <si>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</si>
  <si>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 xml:space="preserve"> ข้อมูล ณ วันที่ 1 มีนาคม พ.ศ. 2568</t>
  </si>
  <si>
    <t>ต.ค. 67 - มี.ค. 68</t>
  </si>
  <si>
    <t>จำนวน 22,700 บาท</t>
  </si>
  <si>
    <t>จำนวน 74,972.04 บาท</t>
  </si>
  <si>
    <t>จำนวน 31,200 บาท</t>
  </si>
  <si>
    <t>โครงการตำบลยั่งยืนเพื่อแก้ไขปัญหายาเสพติดแบบครบวงจรตาม</t>
  </si>
  <si>
    <t>ยุทธศาสตร์ชาติ</t>
  </si>
  <si>
    <t>เพื่อป้องกันและแก้ไขปัญหา</t>
  </si>
  <si>
    <t>ยาเสพติดในชุมชนให้หมดสิ้นไป</t>
  </si>
  <si>
    <t>อยู่ระหว่างดำเนินการ</t>
  </si>
  <si>
    <t>การมีส่วนร่วมของประชาชนใน</t>
  </si>
  <si>
    <t>การป้องกัน ปรามปรามอาชญากรรม</t>
  </si>
  <si>
    <t>จำนวน 15,000 บาท</t>
  </si>
  <si>
    <t>โครงการสร้างเครือข่ายการมีส่วนร่วมของประชาชนในการป้องกัน</t>
  </si>
  <si>
    <t>ปราบปรามอาชญากรรมระดับตำบล</t>
  </si>
  <si>
    <t>จำนวน 634,004.85 บาท</t>
  </si>
  <si>
    <t>ประจำปีงบประมาณ พ.ศ. 2568</t>
  </si>
  <si>
    <t>จำนวน  3,000   บาท</t>
  </si>
  <si>
    <t>ต.ค. 67 - ก.ย. 68</t>
  </si>
  <si>
    <t>ต.ต. 66 - ก.ย.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</si>
</sst>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4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7" fontId="8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2" fillId="0" borderId="1" xfId="0" applyFont="1" applyBorder="1"/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/>
    </xf>
    <xf numFmtId="0" fontId="6" fillId="4" borderId="8" xfId="0" applyFont="1" applyFill="1" applyBorder="1"/>
    <xf numFmtId="0" fontId="9" fillId="4" borderId="11" xfId="0" applyFont="1" applyFill="1" applyBorder="1" applyAlignment="1">
      <alignment horizontal="center"/>
    </xf>
    <xf numFmtId="0" fontId="6" fillId="4" borderId="11" xfId="0" applyFont="1" applyFill="1" applyBorder="1"/>
    <xf numFmtId="0" fontId="5" fillId="0" borderId="8" xfId="0" applyFont="1" applyBorder="1" applyAlignment="1">
      <alignment horizontal="center"/>
    </xf>
    <xf numFmtId="0" fontId="6" fillId="0" borderId="8" xfId="0" applyFont="1" applyBorder="1"/>
    <xf numFmtId="0" fontId="5" fillId="0" borderId="11" xfId="0" applyFont="1" applyBorder="1" applyAlignment="1">
      <alignment horizontal="center"/>
    </xf>
    <xf numFmtId="0" fontId="9" fillId="0" borderId="11" xfId="0" applyFont="1" applyBorder="1"/>
    <xf numFmtId="0" fontId="5" fillId="0" borderId="4" xfId="0" applyFont="1" applyBorder="1" applyAlignment="1">
      <alignment horizontal="center"/>
    </xf>
    <xf numFmtId="0" fontId="9" fillId="0" borderId="4" xfId="0" applyFont="1" applyBorder="1"/>
    <xf numFmtId="0" fontId="5" fillId="4" borderId="8" xfId="0" applyFont="1" applyFill="1" applyBorder="1" applyAlignment="1">
      <alignment horizontal="center"/>
    </xf>
    <xf numFmtId="0" fontId="9" fillId="4" borderId="8" xfId="0" applyFont="1" applyFill="1" applyBorder="1"/>
    <xf numFmtId="0" fontId="5" fillId="4" borderId="4" xfId="0" applyFont="1" applyFill="1" applyBorder="1" applyAlignment="1">
      <alignment horizontal="center"/>
    </xf>
    <xf numFmtId="0" fontId="9" fillId="4" borderId="4" xfId="0" applyFont="1" applyFill="1" applyBorder="1"/>
    <xf numFmtId="0" fontId="9" fillId="0" borderId="6" xfId="0" applyFont="1" applyBorder="1"/>
    <xf numFmtId="0" fontId="9" fillId="0" borderId="12" xfId="0" applyFont="1" applyBorder="1"/>
    <xf numFmtId="0" fontId="9" fillId="0" borderId="2" xfId="0" applyFont="1" applyBorder="1"/>
    <xf numFmtId="188" fontId="9" fillId="0" borderId="8" xfId="0" applyNumberFormat="1" applyFont="1" applyBorder="1"/>
    <xf numFmtId="0" fontId="9" fillId="4" borderId="6" xfId="0" applyFont="1" applyFill="1" applyBorder="1"/>
    <xf numFmtId="0" fontId="9" fillId="4" borderId="7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88" fontId="9" fillId="4" borderId="7" xfId="1" applyNumberFormat="1" applyFont="1" applyFill="1" applyBorder="1" applyAlignment="1">
      <alignment horizontal="center"/>
    </xf>
    <xf numFmtId="188" fontId="9" fillId="4" borderId="2" xfId="1" applyNumberFormat="1" applyFont="1" applyFill="1" applyBorder="1" applyAlignment="1">
      <alignment horizontal="center"/>
    </xf>
    <xf numFmtId="188" fontId="9" fillId="4" borderId="8" xfId="0" applyNumberFormat="1" applyFont="1" applyFill="1" applyBorder="1"/>
    <xf numFmtId="0" fontId="9" fillId="0" borderId="1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4" borderId="2" xfId="0" quotePrefix="1" applyFont="1" applyFill="1" applyBorder="1" applyAlignment="1">
      <alignment horizontal="left" vertical="center"/>
    </xf>
    <xf numFmtId="187" fontId="9" fillId="0" borderId="8" xfId="0" applyNumberFormat="1" applyFont="1" applyBorder="1"/>
    <xf numFmtId="0" fontId="9" fillId="0" borderId="12" xfId="0" applyFont="1" applyBorder="1" applyAlignment="1">
      <alignment horizontal="left" wrapText="1"/>
    </xf>
    <xf numFmtId="188" fontId="10" fillId="0" borderId="1" xfId="0" applyNumberFormat="1" applyFont="1" applyBorder="1"/>
    <xf numFmtId="188" fontId="9" fillId="3" borderId="8" xfId="0" applyNumberFormat="1" applyFont="1" applyFill="1" applyBorder="1"/>
    <xf numFmtId="0" fontId="9" fillId="3" borderId="6" xfId="0" applyFont="1" applyFill="1" applyBorder="1"/>
    <xf numFmtId="0" fontId="9" fillId="3" borderId="11" xfId="0" applyFont="1" applyFill="1" applyBorder="1"/>
    <xf numFmtId="0" fontId="9" fillId="3" borderId="12" xfId="0" applyFont="1" applyFill="1" applyBorder="1"/>
    <xf numFmtId="0" fontId="6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2" fillId="5" borderId="3" xfId="0" applyFont="1" applyFill="1" applyBorder="1"/>
    <xf numFmtId="188" fontId="9" fillId="5" borderId="2" xfId="1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8" fontId="10" fillId="0" borderId="10" xfId="1" applyNumberFormat="1" applyFont="1" applyBorder="1" applyAlignment="1">
      <alignment horizontal="center"/>
    </xf>
    <xf numFmtId="188" fontId="10" fillId="0" borderId="9" xfId="1" applyNumberFormat="1" applyFont="1" applyBorder="1" applyAlignment="1">
      <alignment horizontal="center"/>
    </xf>
    <xf numFmtId="188" fontId="9" fillId="4" borderId="5" xfId="1" applyNumberFormat="1" applyFont="1" applyFill="1" applyBorder="1" applyAlignment="1">
      <alignment horizontal="center"/>
    </xf>
    <xf numFmtId="188" fontId="9" fillId="4" borderId="6" xfId="1" applyNumberFormat="1" applyFont="1" applyFill="1" applyBorder="1" applyAlignment="1">
      <alignment horizontal="center"/>
    </xf>
    <xf numFmtId="188" fontId="9" fillId="4" borderId="7" xfId="1" applyNumberFormat="1" applyFont="1" applyFill="1" applyBorder="1" applyAlignment="1">
      <alignment horizontal="center"/>
    </xf>
    <xf numFmtId="188" fontId="9" fillId="4" borderId="2" xfId="1" applyNumberFormat="1" applyFont="1" applyFill="1" applyBorder="1" applyAlignment="1">
      <alignment horizontal="center"/>
    </xf>
    <xf numFmtId="188" fontId="9" fillId="0" borderId="8" xfId="1" applyNumberFormat="1" applyFont="1" applyBorder="1" applyAlignment="1">
      <alignment horizontal="center"/>
    </xf>
    <xf numFmtId="188" fontId="9" fillId="0" borderId="7" xfId="1" applyNumberFormat="1" applyFont="1" applyBorder="1" applyAlignment="1">
      <alignment horizontal="center"/>
    </xf>
    <xf numFmtId="188" fontId="9" fillId="0" borderId="2" xfId="1" applyNumberFormat="1" applyFont="1" applyBorder="1" applyAlignment="1">
      <alignment horizontal="center"/>
    </xf>
    <xf numFmtId="188" fontId="6" fillId="4" borderId="5" xfId="1" applyNumberFormat="1" applyFont="1" applyFill="1" applyBorder="1" applyAlignment="1">
      <alignment horizontal="center" vertical="center"/>
    </xf>
    <xf numFmtId="188" fontId="6" fillId="4" borderId="6" xfId="1" applyNumberFormat="1" applyFont="1" applyFill="1" applyBorder="1" applyAlignment="1">
      <alignment horizontal="center" vertical="center"/>
    </xf>
    <xf numFmtId="188" fontId="9" fillId="0" borderId="5" xfId="1" applyNumberFormat="1" applyFont="1" applyBorder="1" applyAlignment="1">
      <alignment horizontal="center"/>
    </xf>
    <xf numFmtId="188" fontId="9" fillId="0" borderId="6" xfId="1" applyNumberFormat="1" applyFont="1" applyBorder="1" applyAlignment="1">
      <alignment horizontal="center"/>
    </xf>
    <xf numFmtId="188" fontId="9" fillId="3" borderId="13" xfId="1" applyNumberFormat="1" applyFont="1" applyFill="1" applyBorder="1" applyAlignment="1">
      <alignment horizontal="center"/>
    </xf>
    <xf numFmtId="188" fontId="9" fillId="3" borderId="12" xfId="1" applyNumberFormat="1" applyFont="1" applyFill="1" applyBorder="1" applyAlignment="1">
      <alignment horizontal="center"/>
    </xf>
    <xf numFmtId="188" fontId="9" fillId="0" borderId="13" xfId="1" applyNumberFormat="1" applyFont="1" applyBorder="1" applyAlignment="1">
      <alignment horizontal="center" vertical="center" shrinkToFit="1"/>
    </xf>
    <xf numFmtId="188" fontId="9" fillId="0" borderId="12" xfId="1" applyNumberFormat="1" applyFont="1" applyBorder="1" applyAlignment="1">
      <alignment horizontal="center" vertical="center" shrinkToFit="1"/>
    </xf>
    <xf numFmtId="188" fontId="9" fillId="0" borderId="13" xfId="1" applyNumberFormat="1" applyFont="1" applyBorder="1" applyAlignment="1">
      <alignment horizontal="center"/>
    </xf>
    <xf numFmtId="188" fontId="9" fillId="0" borderId="12" xfId="1" applyNumberFormat="1" applyFont="1" applyBorder="1" applyAlignment="1">
      <alignment horizontal="center"/>
    </xf>
    <xf numFmtId="188" fontId="9" fillId="3" borderId="8" xfId="1" applyNumberFormat="1" applyFont="1" applyFill="1" applyBorder="1" applyAlignment="1">
      <alignment horizontal="center"/>
    </xf>
    <xf numFmtId="188" fontId="9" fillId="0" borderId="4" xfId="1" applyNumberFormat="1" applyFont="1" applyBorder="1" applyAlignment="1">
      <alignment horizontal="center"/>
    </xf>
    <xf numFmtId="0" fontId="9" fillId="3" borderId="8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88" fontId="9" fillId="0" borderId="11" xfId="1" applyNumberFormat="1" applyFont="1" applyBorder="1" applyAlignment="1">
      <alignment horizontal="center"/>
    </xf>
    <xf numFmtId="0" fontId="9" fillId="3" borderId="13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88" fontId="9" fillId="5" borderId="5" xfId="1" applyNumberFormat="1" applyFont="1" applyFill="1" applyBorder="1" applyAlignment="1">
      <alignment horizontal="center"/>
    </xf>
    <xf numFmtId="188" fontId="9" fillId="5" borderId="6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view="pageLayout" zoomScaleNormal="120" workbookViewId="0">
      <selection activeCell="C22" sqref="C22"/>
    </sheetView>
  </sheetViews>
  <sheetFormatPr defaultColWidth="8.75" defaultRowHeight="17.25" x14ac:dyDescent="0.4"/>
  <cols>
    <col min="1" max="1" width="4.25" style="1" customWidth="1"/>
    <col min="2" max="2" width="41.375" style="1" customWidth="1"/>
    <col min="3" max="3" width="13.75" style="1" customWidth="1"/>
    <col min="4" max="4" width="9.875" style="1" customWidth="1"/>
    <col min="5" max="5" width="8.125" style="1" customWidth="1"/>
    <col min="6" max="6" width="9.25" style="1" customWidth="1"/>
    <col min="7" max="7" width="8.25" style="1" customWidth="1"/>
    <col min="8" max="8" width="8.375" style="1" customWidth="1"/>
    <col min="9" max="9" width="12.125" style="1" customWidth="1"/>
    <col min="10" max="10" width="18.625" style="1" customWidth="1"/>
    <col min="11" max="16384" width="8.75" style="1"/>
  </cols>
  <sheetData>
    <row r="1" spans="1:10" ht="23.25" customHeight="1" x14ac:dyDescent="0.4">
      <c r="A1" s="95" t="s">
        <v>8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23.25" customHeight="1" x14ac:dyDescent="0.4">
      <c r="A2" s="95" t="s">
        <v>41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24.75" customHeight="1" x14ac:dyDescent="0.4">
      <c r="A3" s="96" t="s">
        <v>25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ht="23.25" customHeight="1" x14ac:dyDescent="0.4">
      <c r="A4" s="100" t="s">
        <v>0</v>
      </c>
      <c r="B4" s="100" t="s">
        <v>7</v>
      </c>
      <c r="C4" s="102" t="s">
        <v>2</v>
      </c>
      <c r="D4" s="103"/>
      <c r="E4" s="102" t="s">
        <v>3</v>
      </c>
      <c r="F4" s="103"/>
      <c r="G4" s="102" t="s">
        <v>4</v>
      </c>
      <c r="H4" s="103"/>
      <c r="I4" s="99" t="s">
        <v>5</v>
      </c>
      <c r="J4" s="97" t="s">
        <v>6</v>
      </c>
    </row>
    <row r="5" spans="1:10" ht="21" customHeight="1" x14ac:dyDescent="0.4">
      <c r="A5" s="101"/>
      <c r="B5" s="101"/>
      <c r="C5" s="104"/>
      <c r="D5" s="105"/>
      <c r="E5" s="104"/>
      <c r="F5" s="105"/>
      <c r="G5" s="104"/>
      <c r="H5" s="105"/>
      <c r="I5" s="99"/>
      <c r="J5" s="98"/>
    </row>
    <row r="6" spans="1:10" ht="20.100000000000001" customHeight="1" x14ac:dyDescent="0.5">
      <c r="A6" s="7">
        <v>1</v>
      </c>
      <c r="B6" s="8" t="s">
        <v>30</v>
      </c>
      <c r="C6" s="78" t="s">
        <v>32</v>
      </c>
      <c r="D6" s="78"/>
      <c r="E6" s="76">
        <v>78000</v>
      </c>
      <c r="F6" s="76"/>
      <c r="G6" s="76" t="s">
        <v>43</v>
      </c>
      <c r="H6" s="76"/>
      <c r="I6" s="39">
        <f>3000*100/E6</f>
        <v>3.8461538461538463</v>
      </c>
      <c r="J6" s="40" t="s">
        <v>34</v>
      </c>
    </row>
    <row r="7" spans="1:10" ht="20.100000000000001" customHeight="1" x14ac:dyDescent="0.5">
      <c r="A7" s="7"/>
      <c r="B7" s="8" t="s">
        <v>31</v>
      </c>
      <c r="C7" s="83" t="s">
        <v>33</v>
      </c>
      <c r="D7" s="84"/>
      <c r="E7" s="70"/>
      <c r="F7" s="71"/>
      <c r="G7" s="70" t="s">
        <v>42</v>
      </c>
      <c r="H7" s="71"/>
      <c r="I7" s="41"/>
      <c r="J7" s="42"/>
    </row>
    <row r="8" spans="1:10" ht="20.100000000000001" customHeight="1" x14ac:dyDescent="0.5">
      <c r="A8" s="43">
        <v>2</v>
      </c>
      <c r="B8" s="44" t="s">
        <v>38</v>
      </c>
      <c r="C8" s="45" t="s">
        <v>35</v>
      </c>
      <c r="D8" s="46"/>
      <c r="E8" s="93">
        <v>15000</v>
      </c>
      <c r="F8" s="94"/>
      <c r="G8" s="59" t="s">
        <v>43</v>
      </c>
      <c r="H8" s="60"/>
      <c r="I8" s="32">
        <f>15000*100/E8</f>
        <v>100</v>
      </c>
      <c r="J8" s="27" t="s">
        <v>16</v>
      </c>
    </row>
    <row r="9" spans="1:10" ht="20.100000000000001" customHeight="1" x14ac:dyDescent="0.5">
      <c r="A9" s="47"/>
      <c r="B9" s="48" t="s">
        <v>39</v>
      </c>
      <c r="C9" s="49" t="s">
        <v>36</v>
      </c>
      <c r="D9" s="50"/>
      <c r="E9" s="51"/>
      <c r="F9" s="52"/>
      <c r="G9" s="61" t="s">
        <v>37</v>
      </c>
      <c r="H9" s="62"/>
      <c r="I9" s="22"/>
      <c r="J9" s="35" t="s">
        <v>17</v>
      </c>
    </row>
    <row r="10" spans="1:10" ht="20.100000000000001" customHeight="1" x14ac:dyDescent="0.5">
      <c r="A10" s="5">
        <v>3</v>
      </c>
      <c r="B10" s="6" t="s">
        <v>9</v>
      </c>
      <c r="C10" s="85" t="s">
        <v>18</v>
      </c>
      <c r="D10" s="86"/>
      <c r="E10" s="68">
        <f>2002800+113400</f>
        <v>2116200</v>
      </c>
      <c r="F10" s="69"/>
      <c r="G10" s="68" t="s">
        <v>44</v>
      </c>
      <c r="H10" s="69"/>
      <c r="I10" s="26">
        <f>634004.85*100/E10</f>
        <v>29.959590303373972</v>
      </c>
      <c r="J10" s="23" t="s">
        <v>16</v>
      </c>
    </row>
    <row r="11" spans="1:10" ht="20.100000000000001" customHeight="1" x14ac:dyDescent="0.5">
      <c r="A11" s="7"/>
      <c r="B11" s="8" t="s">
        <v>10</v>
      </c>
      <c r="C11" s="33" t="s">
        <v>19</v>
      </c>
      <c r="D11" s="34"/>
      <c r="E11" s="74"/>
      <c r="F11" s="75"/>
      <c r="G11" s="72" t="s">
        <v>40</v>
      </c>
      <c r="H11" s="73"/>
      <c r="I11" s="16"/>
      <c r="J11" s="24" t="s">
        <v>17</v>
      </c>
    </row>
    <row r="12" spans="1:10" ht="20.100000000000001" customHeight="1" x14ac:dyDescent="0.5">
      <c r="A12" s="7"/>
      <c r="B12" s="8"/>
      <c r="C12" s="87" t="s">
        <v>20</v>
      </c>
      <c r="D12" s="88"/>
      <c r="E12" s="64"/>
      <c r="F12" s="65"/>
      <c r="G12" s="64"/>
      <c r="H12" s="65"/>
      <c r="I12" s="18"/>
      <c r="J12" s="25"/>
    </row>
    <row r="13" spans="1:10" ht="20.100000000000001" customHeight="1" x14ac:dyDescent="0.5">
      <c r="A13" s="9">
        <v>4</v>
      </c>
      <c r="B13" s="10" t="s">
        <v>11</v>
      </c>
      <c r="C13" s="89" t="s">
        <v>21</v>
      </c>
      <c r="D13" s="90"/>
      <c r="E13" s="66">
        <v>31200</v>
      </c>
      <c r="F13" s="67"/>
      <c r="G13" s="59" t="s">
        <v>26</v>
      </c>
      <c r="H13" s="60"/>
      <c r="I13" s="32">
        <f>31200*100/E13</f>
        <v>100</v>
      </c>
      <c r="J13" s="27" t="s">
        <v>16</v>
      </c>
    </row>
    <row r="14" spans="1:10" ht="20.100000000000001" customHeight="1" x14ac:dyDescent="0.5">
      <c r="A14" s="11"/>
      <c r="B14" s="12" t="s">
        <v>12</v>
      </c>
      <c r="C14" s="91"/>
      <c r="D14" s="92"/>
      <c r="E14" s="61"/>
      <c r="F14" s="62"/>
      <c r="G14" s="61" t="s">
        <v>29</v>
      </c>
      <c r="H14" s="62"/>
      <c r="I14" s="22"/>
      <c r="J14" s="35" t="s">
        <v>17</v>
      </c>
    </row>
    <row r="15" spans="1:10" ht="20.100000000000001" customHeight="1" x14ac:dyDescent="0.55000000000000004">
      <c r="A15" s="13">
        <v>5</v>
      </c>
      <c r="B15" s="14" t="s">
        <v>13</v>
      </c>
      <c r="C15" s="85" t="s">
        <v>22</v>
      </c>
      <c r="D15" s="86"/>
      <c r="E15" s="68">
        <v>78000</v>
      </c>
      <c r="F15" s="69"/>
      <c r="G15" s="63" t="s">
        <v>26</v>
      </c>
      <c r="H15" s="63"/>
      <c r="I15" s="36">
        <f>74972.04*100/E15</f>
        <v>96.117999999999995</v>
      </c>
      <c r="J15" s="23" t="s">
        <v>16</v>
      </c>
    </row>
    <row r="16" spans="1:10" ht="20.100000000000001" customHeight="1" x14ac:dyDescent="0.55000000000000004">
      <c r="A16" s="15"/>
      <c r="B16" s="16" t="s">
        <v>14</v>
      </c>
      <c r="C16" s="80" t="s">
        <v>23</v>
      </c>
      <c r="D16" s="81"/>
      <c r="E16" s="74"/>
      <c r="F16" s="75"/>
      <c r="G16" s="82" t="s">
        <v>28</v>
      </c>
      <c r="H16" s="82"/>
      <c r="I16" s="16"/>
      <c r="J16" s="37" t="s">
        <v>17</v>
      </c>
    </row>
    <row r="17" spans="1:10" ht="20.100000000000001" customHeight="1" x14ac:dyDescent="0.55000000000000004">
      <c r="A17" s="17"/>
      <c r="B17" s="18"/>
      <c r="C17" s="79"/>
      <c r="D17" s="79"/>
      <c r="E17" s="77"/>
      <c r="F17" s="77"/>
      <c r="G17" s="77"/>
      <c r="H17" s="77"/>
      <c r="I17" s="18"/>
      <c r="J17" s="25"/>
    </row>
    <row r="18" spans="1:10" ht="20.100000000000001" customHeight="1" x14ac:dyDescent="0.55000000000000004">
      <c r="A18" s="19">
        <v>6</v>
      </c>
      <c r="B18" s="20" t="s">
        <v>15</v>
      </c>
      <c r="C18" s="53" t="s">
        <v>24</v>
      </c>
      <c r="D18" s="54"/>
      <c r="E18" s="59">
        <v>83000</v>
      </c>
      <c r="F18" s="60"/>
      <c r="G18" s="59" t="s">
        <v>26</v>
      </c>
      <c r="H18" s="60"/>
      <c r="I18" s="32">
        <f>22700*100/E18</f>
        <v>27.349397590361445</v>
      </c>
      <c r="J18" s="27" t="s">
        <v>16</v>
      </c>
    </row>
    <row r="19" spans="1:10" ht="20.100000000000001" customHeight="1" x14ac:dyDescent="0.55000000000000004">
      <c r="A19" s="21"/>
      <c r="B19" s="22"/>
      <c r="C19" s="28"/>
      <c r="D19" s="29"/>
      <c r="E19" s="30"/>
      <c r="F19" s="31"/>
      <c r="G19" s="61" t="s">
        <v>27</v>
      </c>
      <c r="H19" s="62"/>
      <c r="I19" s="22"/>
      <c r="J19" s="35"/>
    </row>
    <row r="20" spans="1:10" ht="20.100000000000001" customHeight="1" x14ac:dyDescent="0.5">
      <c r="A20" s="3" t="s">
        <v>1</v>
      </c>
      <c r="B20" s="2"/>
      <c r="C20" s="55"/>
      <c r="D20" s="56"/>
      <c r="E20" s="57">
        <f>SUM(E6:E19)</f>
        <v>2401400</v>
      </c>
      <c r="F20" s="58"/>
      <c r="G20" s="57">
        <f>15000+634004.85+31200+74972.04+22700</f>
        <v>777876.89</v>
      </c>
      <c r="H20" s="58"/>
      <c r="I20" s="38">
        <f>G20*100/E20</f>
        <v>32.392641375864081</v>
      </c>
      <c r="J20" s="2"/>
    </row>
    <row r="23" spans="1:10" ht="24" customHeight="1" x14ac:dyDescent="0.4"/>
    <row r="24" spans="1:10" ht="22.5" customHeight="1" x14ac:dyDescent="0.4"/>
    <row r="25" spans="1:10" ht="24.75" customHeight="1" x14ac:dyDescent="0.4"/>
    <row r="26" spans="1:10" ht="14.25" customHeight="1" x14ac:dyDescent="0.4"/>
    <row r="27" spans="1:10" ht="31.5" customHeight="1" x14ac:dyDescent="0.4"/>
    <row r="28" spans="1:10" ht="21" customHeight="1" x14ac:dyDescent="0.4"/>
    <row r="35" spans="1:10" s="4" customFormat="1" ht="20.2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21" customHeight="1" x14ac:dyDescent="0.4"/>
    <row r="43" spans="1:10" ht="14.25" customHeight="1" x14ac:dyDescent="0.4"/>
    <row r="44" spans="1:10" ht="14.25" customHeight="1" x14ac:dyDescent="0.4"/>
    <row r="45" spans="1:10" ht="14.25" customHeight="1" x14ac:dyDescent="0.4"/>
  </sheetData>
  <mergeCells count="49">
    <mergeCell ref="A1:J1"/>
    <mergeCell ref="A2:J2"/>
    <mergeCell ref="A3:J3"/>
    <mergeCell ref="J4:J5"/>
    <mergeCell ref="I4:I5"/>
    <mergeCell ref="A4:A5"/>
    <mergeCell ref="B4:B5"/>
    <mergeCell ref="G4:H5"/>
    <mergeCell ref="E4:F5"/>
    <mergeCell ref="C4:D5"/>
    <mergeCell ref="G6:H6"/>
    <mergeCell ref="G17:H17"/>
    <mergeCell ref="C6:D6"/>
    <mergeCell ref="C17:D17"/>
    <mergeCell ref="E17:F17"/>
    <mergeCell ref="E6:F6"/>
    <mergeCell ref="C16:D16"/>
    <mergeCell ref="E16:F16"/>
    <mergeCell ref="G16:H16"/>
    <mergeCell ref="C7:D7"/>
    <mergeCell ref="C10:D10"/>
    <mergeCell ref="C12:D12"/>
    <mergeCell ref="C13:D13"/>
    <mergeCell ref="C15:D15"/>
    <mergeCell ref="C14:D14"/>
    <mergeCell ref="E8:F8"/>
    <mergeCell ref="E7:F7"/>
    <mergeCell ref="E10:F10"/>
    <mergeCell ref="G7:H7"/>
    <mergeCell ref="G10:H10"/>
    <mergeCell ref="G12:H12"/>
    <mergeCell ref="G11:H11"/>
    <mergeCell ref="G9:H9"/>
    <mergeCell ref="E11:F11"/>
    <mergeCell ref="G8:H8"/>
    <mergeCell ref="G13:H13"/>
    <mergeCell ref="G14:H14"/>
    <mergeCell ref="G15:H15"/>
    <mergeCell ref="E12:F12"/>
    <mergeCell ref="E13:F13"/>
    <mergeCell ref="E14:F14"/>
    <mergeCell ref="E15:F15"/>
    <mergeCell ref="C18:D18"/>
    <mergeCell ref="C20:D20"/>
    <mergeCell ref="E20:F20"/>
    <mergeCell ref="G18:H18"/>
    <mergeCell ref="G20:H20"/>
    <mergeCell ref="G19:H19"/>
    <mergeCell ref="E18:F18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</cp:lastModifiedBy>
  <cp:lastPrinted>2024-02-13T03:19:43Z</cp:lastPrinted>
  <dcterms:created xsi:type="dcterms:W3CDTF">2024-01-10T07:59:11Z</dcterms:created>
  <dcterms:modified xsi:type="dcterms:W3CDTF">2025-07-02T10:23:12Z</dcterms:modified>
</cp:coreProperties>
</file>